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2" l="1"/>
  <c r="C43" i="2"/>
  <c r="C41" i="2"/>
  <c r="C37" i="2"/>
  <c r="C29" i="2"/>
  <c r="C19" i="2"/>
  <c r="C14" i="2"/>
  <c r="I51" i="2"/>
  <c r="I43" i="2"/>
  <c r="I37" i="2"/>
  <c r="I29" i="2"/>
  <c r="I19" i="2"/>
  <c r="I14" i="2"/>
  <c r="D43" i="2" l="1"/>
  <c r="E43" i="2"/>
  <c r="F43" i="2"/>
  <c r="G43" i="2"/>
  <c r="H43" i="2"/>
  <c r="B43" i="2"/>
  <c r="C53" i="2"/>
  <c r="I53" i="2"/>
  <c r="D51" i="2"/>
  <c r="E51" i="2"/>
  <c r="F51" i="2"/>
  <c r="G51" i="2"/>
  <c r="H51" i="2"/>
  <c r="D41" i="2"/>
  <c r="E41" i="2"/>
  <c r="F41" i="2"/>
  <c r="G41" i="2"/>
  <c r="H41" i="2"/>
  <c r="D37" i="2"/>
  <c r="E37" i="2"/>
  <c r="F37" i="2"/>
  <c r="G37" i="2"/>
  <c r="H37" i="2"/>
  <c r="D29" i="2"/>
  <c r="E29" i="2"/>
  <c r="F29" i="2"/>
  <c r="G29" i="2"/>
  <c r="H29" i="2"/>
  <c r="D19" i="2"/>
  <c r="E19" i="2"/>
  <c r="F19" i="2"/>
  <c r="G19" i="2"/>
  <c r="H19" i="2"/>
  <c r="D14" i="2"/>
  <c r="E14" i="2"/>
  <c r="F14" i="2"/>
  <c r="G14" i="2"/>
  <c r="H14" i="2"/>
  <c r="B19" i="2"/>
  <c r="B29" i="2"/>
  <c r="B37" i="2"/>
  <c r="B41" i="2"/>
  <c r="G53" i="2" l="1"/>
  <c r="F53" i="2"/>
  <c r="H53" i="2"/>
  <c r="D53" i="2"/>
  <c r="E53" i="2"/>
  <c r="B51" i="2"/>
  <c r="P15" i="2"/>
  <c r="P16" i="2"/>
  <c r="P17" i="2"/>
  <c r="P18" i="2"/>
  <c r="P14" i="2" l="1"/>
  <c r="M53" i="2"/>
  <c r="L53" i="2"/>
  <c r="P20" i="2" l="1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8" i="2"/>
  <c r="P39" i="2"/>
  <c r="P40" i="2"/>
  <c r="K53" i="2"/>
  <c r="P44" i="2"/>
  <c r="P45" i="2"/>
  <c r="P46" i="2"/>
  <c r="P47" i="2"/>
  <c r="P48" i="2"/>
  <c r="P49" i="2"/>
  <c r="P19" i="2" l="1"/>
  <c r="P29" i="2"/>
  <c r="P43" i="2"/>
  <c r="P37" i="2"/>
  <c r="J53" i="2"/>
  <c r="O53" i="2" l="1"/>
  <c r="N53" i="2"/>
  <c r="P53" i="2" l="1"/>
  <c r="B14" i="2"/>
  <c r="B53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<sst xmlns="http://schemas.openxmlformats.org/spreadsheetml/2006/main" count="63" uniqueCount="63">
  <si>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</si>
  <si>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</si>
  <si>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</si>
  <si>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</si>
  <si>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</si>
  <si>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</si>
  <si>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</si>
  <si>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</si>
  <si>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</si>
  <si>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</si>
  <si>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</si>
  <si>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</si>
  <si>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</si>
  <si>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</si>
  <si>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</si>
  <si>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</si>
  <si>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</si>
  <si>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</si>
  <si>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</si>
  <si>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</si>
  <si>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</si>
  <si>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</si>
  <si>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</si>
  <si>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</si>
  <si>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</si>
  <si>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</si>
  <si>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</si>
  <si>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</si>
  <si>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</si>
  <si>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</si>
  <si>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</si>
  <si>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</si>
  <si>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</si>
  <si>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</si>
  <si>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</si>
  <si>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</si>
  <si>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</si>
  <si>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</si>
  <si>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</si>
  <si>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</si>
  <si>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</si>
  <si>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</si>
  <si>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</si>
  <si>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</si>
  <si>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</si>
  <si>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</si>
  <si>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</si>
  <si>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</si>
  <si>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</si>
  <si>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</si>
  <si>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</si>
  <si>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</si>
  <si>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</si>
  <si>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</si>
  <si>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</si>
  <si>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</si>
  <si>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</si>
  <si>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</si>
  <si>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</si>
  <si>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</si>
  <si>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</si>
  <si>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Reporte Disponibilidad Presupuestaria y Ejecución</t>
  </si>
  <si>
    <t>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</si>
</sst>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4" borderId="0" xfId="1" applyFont="1" applyFill="1" applyBorder="1"/>
    <xf numFmtId="43" fontId="8" fillId="2" borderId="0" xfId="1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121227</xdr:colOff>
      <xdr:row>0</xdr:row>
      <xdr:rowOff>0</xdr:rowOff>
    </xdr:from>
    <xdr:to>
      <xdr:col>7</xdr:col>
      <xdr:colOff>1073726</xdr:colOff>
      <xdr:row>7</xdr:row>
      <xdr:rowOff>225136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182" y="0"/>
          <a:ext cx="3238499" cy="1558636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56</xdr:row>
      <xdr:rowOff>0</xdr:rowOff>
    </xdr:from>
    <xdr:to>
      <xdr:col>0</xdr:col>
      <xdr:colOff>3937000</xdr:colOff>
      <xdr:row>61</xdr:row>
      <xdr:rowOff>11906</xdr:rowOff>
    </xdr:to>
    <xdr:sp macro="" textlink="">
      <xdr:nvSpPr>
        <xdr:cNvPr id="7" name="Rectángulo 6"/>
        <xdr:cNvSpPr/>
      </xdr:nvSpPr>
      <xdr:spPr>
        <a:xfrm>
          <a:off x="460375" y="10267950"/>
          <a:ext cx="3476625" cy="14216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55</xdr:row>
      <xdr:rowOff>273845</xdr:rowOff>
    </xdr:from>
    <xdr:to>
      <xdr:col>7</xdr:col>
      <xdr:colOff>329405</xdr:colOff>
      <xdr:row>61</xdr:row>
      <xdr:rowOff>71437</xdr:rowOff>
    </xdr:to>
    <xdr:sp macro="" textlink="">
      <xdr:nvSpPr>
        <xdr:cNvPr id="10" name="Rectángulo 9"/>
        <xdr:cNvSpPr/>
      </xdr:nvSpPr>
      <xdr:spPr>
        <a:xfrm>
          <a:off x="7631905" y="10265570"/>
          <a:ext cx="4175125" cy="14835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56</xdr:row>
      <xdr:rowOff>83343</xdr:rowOff>
    </xdr:from>
    <xdr:to>
      <xdr:col>14</xdr:col>
      <xdr:colOff>921884</xdr:colOff>
      <xdr:row>61</xdr:row>
      <xdr:rowOff>102054</xdr:rowOff>
    </xdr:to>
    <xdr:sp macro="" textlink="">
      <xdr:nvSpPr>
        <xdr:cNvPr id="13" name="Rectángulo 12"/>
        <xdr:cNvSpPr/>
      </xdr:nvSpPr>
      <xdr:spPr>
        <a:xfrm>
          <a:off x="16730663" y="10351293"/>
          <a:ext cx="3993696" cy="14284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69"/>
  <sheetViews>
    <sheetView showGridLines="0" tabSelected="1" zoomScale="50" zoomScaleNormal="50" zoomScaleSheetLayoutView="55" workbookViewId="0">
      <pane xSplit="1" topLeftCell="B1" activePane="topRight" state="frozen"/>
      <selection activeCell="A4" sqref="A4"/>
      <selection pane="topRight" activeCell="L3" sqref="L3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8" spans="1:16" ht="21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23.25" customHeight="1" x14ac:dyDescent="0.25">
      <c r="A9" s="44" t="s">
        <v>61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15.75" customHeight="1" x14ac:dyDescent="0.35">
      <c r="A10" s="45" t="s">
        <v>62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25.5" customHeight="1" x14ac:dyDescent="0.25">
      <c r="A11" s="42" t="s">
        <v>1</v>
      </c>
      <c r="B11" s="43" t="s">
        <v>16</v>
      </c>
      <c r="C11" s="43" t="s">
        <v>15</v>
      </c>
      <c r="D11" s="46" t="s">
        <v>20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25.5" customHeight="1" x14ac:dyDescent="0.25">
      <c r="A12" s="42"/>
      <c r="B12" s="43"/>
      <c r="C12" s="43"/>
      <c r="D12" s="26" t="s">
        <v>3</v>
      </c>
      <c r="E12" s="26" t="s">
        <v>4</v>
      </c>
      <c r="F12" s="26" t="s">
        <v>5</v>
      </c>
      <c r="G12" s="26" t="s">
        <v>6</v>
      </c>
      <c r="H12" s="26" t="s">
        <v>7</v>
      </c>
      <c r="I12" s="26" t="s">
        <v>8</v>
      </c>
      <c r="J12" s="32" t="s">
        <v>9</v>
      </c>
      <c r="K12" s="32" t="s">
        <v>10</v>
      </c>
      <c r="L12" s="32" t="s">
        <v>11</v>
      </c>
      <c r="M12" s="32" t="s">
        <v>12</v>
      </c>
      <c r="N12" s="26" t="s">
        <v>13</v>
      </c>
      <c r="O12" s="26" t="s">
        <v>14</v>
      </c>
      <c r="P12" s="32" t="s">
        <v>2</v>
      </c>
    </row>
    <row r="13" spans="1:16" ht="14.45" customHeight="1" x14ac:dyDescent="0.25">
      <c r="A13" s="14" t="s">
        <v>21</v>
      </c>
      <c r="B13" s="29"/>
      <c r="C13" s="29"/>
      <c r="D13" s="15"/>
      <c r="E13" s="11"/>
      <c r="F13" s="11"/>
      <c r="G13" s="11"/>
      <c r="H13" s="11"/>
      <c r="I13" s="11"/>
      <c r="J13" s="6"/>
      <c r="K13" s="6"/>
      <c r="L13" s="6"/>
      <c r="M13" s="6"/>
      <c r="N13" s="11"/>
      <c r="O13" s="11"/>
      <c r="P13" s="27"/>
    </row>
    <row r="14" spans="1:16" s="31" customFormat="1" ht="14.45" customHeight="1" x14ac:dyDescent="0.25">
      <c r="A14" s="16" t="s">
        <v>22</v>
      </c>
      <c r="B14" s="25">
        <f>SUM(B15:B18)</f>
        <v>1017613205</v>
      </c>
      <c r="C14" s="25">
        <f>SUM(C15:C18)</f>
        <v>1021753325.48</v>
      </c>
      <c r="D14" s="25">
        <f t="shared" ref="D14:I14" si="0">SUM(D15:D18)</f>
        <v>65542108.549999997</v>
      </c>
      <c r="E14" s="25">
        <f t="shared" si="0"/>
        <v>65607259.269999996</v>
      </c>
      <c r="F14" s="25">
        <f t="shared" si="0"/>
        <v>65614845.890000001</v>
      </c>
      <c r="G14" s="25">
        <f t="shared" si="0"/>
        <v>65094808.390000001</v>
      </c>
      <c r="H14" s="25">
        <f t="shared" si="0"/>
        <v>90448531.599999994</v>
      </c>
      <c r="I14" s="25">
        <f t="shared" si="0"/>
        <v>94139254.560000002</v>
      </c>
      <c r="J14" s="25"/>
      <c r="K14" s="25"/>
      <c r="L14" s="25"/>
      <c r="M14" s="25"/>
      <c r="N14" s="25"/>
      <c r="O14" s="25"/>
      <c r="P14" s="25">
        <f t="shared" ref="P14" si="1">SUM(P15:P18)</f>
        <v>446446808.25999999</v>
      </c>
    </row>
    <row r="15" spans="1:16" ht="14.45" customHeight="1" x14ac:dyDescent="0.25">
      <c r="A15" s="17" t="s">
        <v>23</v>
      </c>
      <c r="B15" s="24">
        <v>739119202</v>
      </c>
      <c r="C15" s="24">
        <v>753799310.63</v>
      </c>
      <c r="D15" s="15">
        <v>54553625</v>
      </c>
      <c r="E15" s="8">
        <v>54688098.789999999</v>
      </c>
      <c r="F15" s="8">
        <v>54702935</v>
      </c>
      <c r="G15" s="8">
        <v>54603058.359999999</v>
      </c>
      <c r="H15" s="8">
        <v>55023779.710000001</v>
      </c>
      <c r="I15" s="8">
        <v>56813567.18</v>
      </c>
      <c r="J15" s="18"/>
      <c r="K15" s="8"/>
      <c r="L15" s="8"/>
      <c r="M15" s="8"/>
      <c r="N15" s="8"/>
      <c r="O15" s="8"/>
      <c r="P15" s="28">
        <f t="shared" ref="P15:P49" si="2">SUM(D15:O15)</f>
        <v>330385064.03999996</v>
      </c>
    </row>
    <row r="16" spans="1:16" ht="14.45" customHeight="1" x14ac:dyDescent="0.25">
      <c r="A16" s="17" t="s">
        <v>24</v>
      </c>
      <c r="B16" s="24">
        <v>174254650</v>
      </c>
      <c r="C16" s="24">
        <v>162073404.12</v>
      </c>
      <c r="D16" s="15">
        <v>2222000</v>
      </c>
      <c r="E16" s="8">
        <v>2222000</v>
      </c>
      <c r="F16" s="8">
        <v>2234223.12</v>
      </c>
      <c r="G16" s="8">
        <v>2237250</v>
      </c>
      <c r="H16" s="8">
        <v>26284113.890000001</v>
      </c>
      <c r="I16" s="8">
        <v>28802944.199999999</v>
      </c>
      <c r="J16" s="18"/>
      <c r="K16" s="8"/>
      <c r="L16" s="8"/>
      <c r="M16" s="8"/>
      <c r="N16" s="8"/>
      <c r="O16" s="8"/>
      <c r="P16" s="28">
        <f t="shared" si="2"/>
        <v>64002531.210000008</v>
      </c>
    </row>
    <row r="17" spans="1:16" ht="14.45" customHeight="1" x14ac:dyDescent="0.25">
      <c r="A17" s="17" t="s">
        <v>25</v>
      </c>
      <c r="B17" s="24">
        <v>6200000</v>
      </c>
      <c r="C17" s="24">
        <v>6200000</v>
      </c>
      <c r="D17" s="15">
        <v>503200</v>
      </c>
      <c r="E17" s="8">
        <v>435000</v>
      </c>
      <c r="F17" s="8">
        <v>382400</v>
      </c>
      <c r="G17" s="8">
        <v>11400</v>
      </c>
      <c r="H17" s="8">
        <v>903600</v>
      </c>
      <c r="I17" s="8">
        <v>171400</v>
      </c>
      <c r="J17" s="18"/>
      <c r="K17" s="8"/>
      <c r="L17" s="8"/>
      <c r="M17" s="8"/>
      <c r="N17" s="8"/>
      <c r="O17" s="8"/>
      <c r="P17" s="28">
        <f t="shared" si="2"/>
        <v>2407000</v>
      </c>
    </row>
    <row r="18" spans="1:16" ht="14.45" customHeight="1" x14ac:dyDescent="0.25">
      <c r="A18" s="17" t="s">
        <v>26</v>
      </c>
      <c r="B18" s="24">
        <v>98039353</v>
      </c>
      <c r="C18" s="24">
        <v>99680610.730000004</v>
      </c>
      <c r="D18" s="15">
        <v>8263283.5499999998</v>
      </c>
      <c r="E18" s="8">
        <v>8262160.4800000004</v>
      </c>
      <c r="F18" s="8">
        <v>8295287.7699999996</v>
      </c>
      <c r="G18" s="8">
        <v>8243100.0300000003</v>
      </c>
      <c r="H18" s="21">
        <v>8237038</v>
      </c>
      <c r="I18" s="21">
        <v>8351343.1799999997</v>
      </c>
      <c r="J18" s="19"/>
      <c r="K18" s="22"/>
      <c r="L18" s="8"/>
      <c r="M18" s="8"/>
      <c r="N18" s="8"/>
      <c r="O18" s="8"/>
      <c r="P18" s="28">
        <f t="shared" si="2"/>
        <v>49652213.009999998</v>
      </c>
    </row>
    <row r="19" spans="1:16" s="31" customFormat="1" ht="14.45" customHeight="1" x14ac:dyDescent="0.25">
      <c r="A19" s="16" t="s">
        <v>27</v>
      </c>
      <c r="B19" s="25">
        <f>SUM(B20:B28)</f>
        <v>352737010</v>
      </c>
      <c r="C19" s="25">
        <f>SUM(C20:C28)</f>
        <v>379040384.00999999</v>
      </c>
      <c r="D19" s="25">
        <f t="shared" ref="D19:I19" si="3">SUM(D20:D28)</f>
        <v>5011835.5999999996</v>
      </c>
      <c r="E19" s="25">
        <f t="shared" si="3"/>
        <v>28856909.259999998</v>
      </c>
      <c r="F19" s="25">
        <f t="shared" si="3"/>
        <v>11908612.02</v>
      </c>
      <c r="G19" s="25">
        <f t="shared" si="3"/>
        <v>11898179.029999999</v>
      </c>
      <c r="H19" s="25">
        <f t="shared" si="3"/>
        <v>12866241.290000001</v>
      </c>
      <c r="I19" s="25">
        <f t="shared" si="3"/>
        <v>12326436.079999998</v>
      </c>
      <c r="J19" s="25"/>
      <c r="K19" s="25"/>
      <c r="L19" s="25"/>
      <c r="M19" s="25"/>
      <c r="N19" s="25"/>
      <c r="O19" s="25"/>
      <c r="P19" s="25">
        <f t="shared" ref="P19" si="4">SUM(P20:P28)</f>
        <v>82868213.279999986</v>
      </c>
    </row>
    <row r="20" spans="1:16" s="33" customFormat="1" ht="14.45" customHeight="1" x14ac:dyDescent="0.25">
      <c r="A20" s="17" t="s">
        <v>28</v>
      </c>
      <c r="B20" s="24">
        <v>33440400</v>
      </c>
      <c r="C20" s="24">
        <v>33440400</v>
      </c>
      <c r="D20" s="15">
        <v>2834207.09</v>
      </c>
      <c r="E20" s="38">
        <v>2702846.62</v>
      </c>
      <c r="F20" s="38">
        <v>1242434.1299999999</v>
      </c>
      <c r="G20" s="38">
        <v>4391891.37</v>
      </c>
      <c r="H20" s="8">
        <v>4453867.49</v>
      </c>
      <c r="I20" s="8">
        <v>1283566.17</v>
      </c>
      <c r="J20" s="8"/>
      <c r="K20" s="8"/>
      <c r="L20" s="8"/>
      <c r="M20" s="8"/>
      <c r="N20" s="8"/>
      <c r="O20" s="8"/>
      <c r="P20" s="28">
        <f>SUM(D20:O20)</f>
        <v>16908812.870000001</v>
      </c>
    </row>
    <row r="21" spans="1:16" ht="14.45" customHeight="1" x14ac:dyDescent="0.25">
      <c r="A21" s="17" t="s">
        <v>29</v>
      </c>
      <c r="B21" s="24">
        <v>9676095</v>
      </c>
      <c r="C21" s="24">
        <v>28163894.57</v>
      </c>
      <c r="D21" s="15">
        <v>0</v>
      </c>
      <c r="E21" s="8">
        <v>3145681.49</v>
      </c>
      <c r="F21" s="8">
        <v>1196009.3799999999</v>
      </c>
      <c r="G21" s="8">
        <v>214429.6</v>
      </c>
      <c r="H21" s="8">
        <v>37650</v>
      </c>
      <c r="I21" s="8">
        <v>3577799.46</v>
      </c>
      <c r="J21" s="18"/>
      <c r="K21" s="18"/>
      <c r="L21" s="8"/>
      <c r="M21" s="8"/>
      <c r="N21" s="8"/>
      <c r="O21" s="8"/>
      <c r="P21" s="28">
        <f t="shared" si="2"/>
        <v>8171569.9299999997</v>
      </c>
    </row>
    <row r="22" spans="1:16" ht="14.45" customHeight="1" x14ac:dyDescent="0.25">
      <c r="A22" s="17" t="s">
        <v>30</v>
      </c>
      <c r="B22" s="24">
        <v>18885000</v>
      </c>
      <c r="C22" s="24">
        <v>22852739</v>
      </c>
      <c r="D22" s="15">
        <v>0</v>
      </c>
      <c r="E22" s="8">
        <v>6191477.2199999997</v>
      </c>
      <c r="F22" s="8">
        <v>4286220.12</v>
      </c>
      <c r="G22" s="8">
        <v>1108690</v>
      </c>
      <c r="H22" s="8">
        <v>4976548.5999999996</v>
      </c>
      <c r="I22" s="8">
        <v>3740828.5</v>
      </c>
      <c r="J22" s="18"/>
      <c r="K22" s="18"/>
      <c r="L22" s="8"/>
      <c r="M22" s="8"/>
      <c r="N22" s="8"/>
      <c r="O22" s="8"/>
      <c r="P22" s="28">
        <f t="shared" si="2"/>
        <v>20303764.439999998</v>
      </c>
    </row>
    <row r="23" spans="1:16" ht="14.45" customHeight="1" x14ac:dyDescent="0.25">
      <c r="A23" s="17" t="s">
        <v>31</v>
      </c>
      <c r="B23" s="24">
        <v>5839940</v>
      </c>
      <c r="C23" s="24">
        <v>5839940</v>
      </c>
      <c r="D23" s="15">
        <v>0</v>
      </c>
      <c r="E23" s="8">
        <v>1577746.86</v>
      </c>
      <c r="F23" s="8">
        <v>0</v>
      </c>
      <c r="G23" s="8">
        <v>292743.95</v>
      </c>
      <c r="H23" s="8">
        <v>73952.77</v>
      </c>
      <c r="I23" s="8">
        <v>0</v>
      </c>
      <c r="J23" s="20"/>
      <c r="K23" s="18"/>
      <c r="L23" s="8"/>
      <c r="M23" s="8"/>
      <c r="N23" s="8"/>
      <c r="O23" s="8"/>
      <c r="P23" s="28">
        <f t="shared" si="2"/>
        <v>1944443.58</v>
      </c>
    </row>
    <row r="24" spans="1:16" ht="14.45" customHeight="1" x14ac:dyDescent="0.25">
      <c r="A24" s="17" t="s">
        <v>32</v>
      </c>
      <c r="B24" s="24">
        <v>27740600</v>
      </c>
      <c r="C24" s="24">
        <v>28307456.870000001</v>
      </c>
      <c r="D24" s="15">
        <v>2019024.27</v>
      </c>
      <c r="E24" s="8">
        <v>1614669.21</v>
      </c>
      <c r="F24" s="8">
        <v>931864.04</v>
      </c>
      <c r="G24" s="8">
        <v>1884702.47</v>
      </c>
      <c r="H24" s="8">
        <v>2410192.73</v>
      </c>
      <c r="I24" s="8">
        <v>774370.94</v>
      </c>
      <c r="J24" s="20"/>
      <c r="K24" s="18"/>
      <c r="L24" s="8"/>
      <c r="M24" s="8"/>
      <c r="N24" s="8"/>
      <c r="O24" s="8"/>
      <c r="P24" s="28">
        <f t="shared" si="2"/>
        <v>9634823.6599999983</v>
      </c>
    </row>
    <row r="25" spans="1:16" ht="14.45" customHeight="1" x14ac:dyDescent="0.25">
      <c r="A25" s="17" t="s">
        <v>33</v>
      </c>
      <c r="B25" s="24">
        <v>13100000</v>
      </c>
      <c r="C25" s="24">
        <v>13100000</v>
      </c>
      <c r="D25" s="15">
        <v>158604.24</v>
      </c>
      <c r="E25" s="8">
        <v>9332081.4700000007</v>
      </c>
      <c r="F25" s="8">
        <v>568840.62</v>
      </c>
      <c r="G25" s="8">
        <v>445968.73</v>
      </c>
      <c r="H25" s="8">
        <v>548829.06999999995</v>
      </c>
      <c r="I25" s="8">
        <v>668013.44999999995</v>
      </c>
      <c r="J25" s="18"/>
      <c r="K25" s="8"/>
      <c r="L25" s="8"/>
      <c r="M25" s="8"/>
      <c r="N25" s="8"/>
      <c r="O25" s="8"/>
      <c r="P25" s="28">
        <f t="shared" si="2"/>
        <v>11722337.58</v>
      </c>
    </row>
    <row r="26" spans="1:16" ht="14.45" customHeight="1" x14ac:dyDescent="0.25">
      <c r="A26" s="17" t="s">
        <v>34</v>
      </c>
      <c r="B26" s="24">
        <v>17386696</v>
      </c>
      <c r="C26" s="24">
        <v>42635811.850000001</v>
      </c>
      <c r="D26" s="15">
        <v>0</v>
      </c>
      <c r="E26" s="8">
        <v>56328.31</v>
      </c>
      <c r="F26" s="8">
        <v>3388287.06</v>
      </c>
      <c r="G26" s="8">
        <v>71632.91</v>
      </c>
      <c r="H26" s="8">
        <v>24225.4</v>
      </c>
      <c r="I26" s="8">
        <v>0</v>
      </c>
      <c r="J26" s="18"/>
      <c r="K26" s="8"/>
      <c r="L26" s="8"/>
      <c r="M26" s="8"/>
      <c r="N26" s="8"/>
      <c r="O26" s="8"/>
      <c r="P26" s="28">
        <f t="shared" si="2"/>
        <v>3540473.68</v>
      </c>
    </row>
    <row r="27" spans="1:16" ht="14.45" customHeight="1" x14ac:dyDescent="0.25">
      <c r="A27" s="17" t="s">
        <v>35</v>
      </c>
      <c r="B27" s="24">
        <v>218138479</v>
      </c>
      <c r="C27" s="24">
        <v>185626823.59999999</v>
      </c>
      <c r="D27" s="15">
        <v>0</v>
      </c>
      <c r="E27" s="8">
        <v>4012173.08</v>
      </c>
      <c r="F27" s="8">
        <v>294956.67</v>
      </c>
      <c r="G27" s="8">
        <v>1988120</v>
      </c>
      <c r="H27" s="8">
        <v>122975.23</v>
      </c>
      <c r="I27" s="8">
        <v>182399.93</v>
      </c>
      <c r="J27" s="18"/>
      <c r="K27" s="8"/>
      <c r="L27" s="8"/>
      <c r="M27" s="8"/>
      <c r="N27" s="8"/>
      <c r="O27" s="8"/>
      <c r="P27" s="28">
        <f t="shared" si="2"/>
        <v>6600624.9100000001</v>
      </c>
    </row>
    <row r="28" spans="1:16" ht="14.45" customHeight="1" x14ac:dyDescent="0.25">
      <c r="A28" s="17" t="s">
        <v>36</v>
      </c>
      <c r="B28" s="24">
        <v>8529800</v>
      </c>
      <c r="C28" s="24">
        <v>19073318.120000001</v>
      </c>
      <c r="D28" s="15">
        <v>0</v>
      </c>
      <c r="E28" s="8">
        <v>223905</v>
      </c>
      <c r="F28" s="8">
        <v>0</v>
      </c>
      <c r="G28" s="8">
        <v>1500000</v>
      </c>
      <c r="H28" s="8">
        <v>218000</v>
      </c>
      <c r="I28" s="8">
        <v>2099457.63</v>
      </c>
      <c r="J28" s="18"/>
      <c r="K28" s="23"/>
      <c r="L28" s="8"/>
      <c r="M28" s="8"/>
      <c r="N28" s="8"/>
      <c r="O28" s="8"/>
      <c r="P28" s="28">
        <f t="shared" si="2"/>
        <v>4041362.63</v>
      </c>
    </row>
    <row r="29" spans="1:16" s="31" customFormat="1" ht="14.45" customHeight="1" x14ac:dyDescent="0.25">
      <c r="A29" s="16" t="s">
        <v>37</v>
      </c>
      <c r="B29" s="25">
        <f>SUM(B30:B36)</f>
        <v>84487177</v>
      </c>
      <c r="C29" s="25">
        <f>SUM(C30:C36)</f>
        <v>78636514.010000005</v>
      </c>
      <c r="D29" s="25">
        <f t="shared" ref="D29:I29" si="5">SUM(D30:D36)</f>
        <v>0</v>
      </c>
      <c r="E29" s="25">
        <f t="shared" si="5"/>
        <v>22467.940000000002</v>
      </c>
      <c r="F29" s="25">
        <f t="shared" si="5"/>
        <v>1837497.3</v>
      </c>
      <c r="G29" s="25">
        <f t="shared" si="5"/>
        <v>784235.29</v>
      </c>
      <c r="H29" s="25">
        <f t="shared" si="5"/>
        <v>1216651.28</v>
      </c>
      <c r="I29" s="25">
        <f t="shared" si="5"/>
        <v>1321647.45</v>
      </c>
      <c r="J29" s="25"/>
      <c r="K29" s="25"/>
      <c r="L29" s="25"/>
      <c r="M29" s="25"/>
      <c r="N29" s="25"/>
      <c r="O29" s="25"/>
      <c r="P29" s="25">
        <f t="shared" ref="P29" si="6">SUM(P30:P36)</f>
        <v>5182499.26</v>
      </c>
    </row>
    <row r="30" spans="1:16" s="33" customFormat="1" ht="14.45" customHeight="1" x14ac:dyDescent="0.25">
      <c r="A30" s="17" t="s">
        <v>38</v>
      </c>
      <c r="B30" s="24">
        <v>14298403</v>
      </c>
      <c r="C30" s="30">
        <v>11225278.539999999</v>
      </c>
      <c r="D30" s="15">
        <v>0</v>
      </c>
      <c r="E30" s="38">
        <v>16588</v>
      </c>
      <c r="F30" s="38">
        <v>98552.16</v>
      </c>
      <c r="G30" s="38">
        <v>291369.64</v>
      </c>
      <c r="H30" s="8">
        <v>122142.98</v>
      </c>
      <c r="I30" s="8">
        <v>47229.5</v>
      </c>
      <c r="J30" s="8"/>
      <c r="K30" s="8"/>
      <c r="L30" s="8"/>
      <c r="M30" s="8"/>
      <c r="N30" s="8"/>
      <c r="O30" s="8"/>
      <c r="P30" s="28">
        <f t="shared" si="2"/>
        <v>575882.28</v>
      </c>
    </row>
    <row r="31" spans="1:16" ht="14.45" customHeight="1" x14ac:dyDescent="0.25">
      <c r="A31" s="17" t="s">
        <v>39</v>
      </c>
      <c r="B31" s="24">
        <v>2275000</v>
      </c>
      <c r="C31" s="30">
        <v>1479423.44</v>
      </c>
      <c r="D31" s="15">
        <v>0</v>
      </c>
      <c r="E31" s="8">
        <v>0</v>
      </c>
      <c r="F31" s="8">
        <v>0</v>
      </c>
      <c r="G31" s="8">
        <v>35785.440000000002</v>
      </c>
      <c r="H31" s="8">
        <v>0</v>
      </c>
      <c r="I31" s="8">
        <v>0</v>
      </c>
      <c r="J31" s="18"/>
      <c r="K31" s="8"/>
      <c r="L31" s="8"/>
      <c r="M31" s="8"/>
      <c r="N31" s="8"/>
      <c r="O31" s="8"/>
      <c r="P31" s="28">
        <f t="shared" si="2"/>
        <v>35785.440000000002</v>
      </c>
    </row>
    <row r="32" spans="1:16" ht="14.45" customHeight="1" x14ac:dyDescent="0.25">
      <c r="A32" s="17" t="s">
        <v>40</v>
      </c>
      <c r="B32" s="24">
        <v>6149765</v>
      </c>
      <c r="C32" s="30">
        <v>2498893</v>
      </c>
      <c r="D32" s="15">
        <v>0</v>
      </c>
      <c r="E32" s="8">
        <v>5168.3999999999996</v>
      </c>
      <c r="F32" s="8">
        <v>0</v>
      </c>
      <c r="G32" s="8">
        <v>0</v>
      </c>
      <c r="H32" s="8">
        <v>0</v>
      </c>
      <c r="I32" s="8">
        <v>189980</v>
      </c>
      <c r="J32" s="18"/>
      <c r="K32" s="8"/>
      <c r="L32" s="8"/>
      <c r="M32" s="8"/>
      <c r="N32" s="8"/>
      <c r="O32" s="8"/>
      <c r="P32" s="28">
        <f t="shared" si="2"/>
        <v>195148.4</v>
      </c>
    </row>
    <row r="33" spans="1:16" ht="14.45" customHeight="1" x14ac:dyDescent="0.25">
      <c r="A33" s="17" t="s">
        <v>41</v>
      </c>
      <c r="B33" s="24">
        <v>4150000</v>
      </c>
      <c r="C33" s="30">
        <v>2239281.83</v>
      </c>
      <c r="D33" s="15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8"/>
      <c r="K33" s="8"/>
      <c r="L33" s="8"/>
      <c r="M33" s="8"/>
      <c r="N33" s="8"/>
      <c r="O33" s="8"/>
      <c r="P33" s="28">
        <f t="shared" si="2"/>
        <v>0</v>
      </c>
    </row>
    <row r="34" spans="1:16" ht="14.45" customHeight="1" x14ac:dyDescent="0.25">
      <c r="A34" s="17" t="s">
        <v>42</v>
      </c>
      <c r="B34" s="24">
        <v>1090000</v>
      </c>
      <c r="C34" s="30">
        <v>739300</v>
      </c>
      <c r="D34" s="15">
        <v>0</v>
      </c>
      <c r="E34" s="8">
        <v>0</v>
      </c>
      <c r="F34" s="8">
        <v>3780.06</v>
      </c>
      <c r="G34" s="8">
        <v>0</v>
      </c>
      <c r="H34" s="8">
        <v>128484.88</v>
      </c>
      <c r="I34" s="21">
        <v>12367.58</v>
      </c>
      <c r="J34" s="18"/>
      <c r="K34" s="8"/>
      <c r="L34" s="8"/>
      <c r="M34" s="8"/>
      <c r="N34" s="21"/>
      <c r="O34" s="8"/>
      <c r="P34" s="28">
        <f t="shared" si="2"/>
        <v>144632.51999999999</v>
      </c>
    </row>
    <row r="35" spans="1:16" ht="14.45" customHeight="1" x14ac:dyDescent="0.25">
      <c r="A35" s="17" t="s">
        <v>43</v>
      </c>
      <c r="B35" s="24">
        <v>47137000</v>
      </c>
      <c r="C35" s="30">
        <v>46607382</v>
      </c>
      <c r="D35" s="15">
        <v>0</v>
      </c>
      <c r="E35" s="8">
        <v>0</v>
      </c>
      <c r="F35" s="8">
        <v>0</v>
      </c>
      <c r="G35" s="8">
        <v>0</v>
      </c>
      <c r="H35" s="8">
        <v>117320.58</v>
      </c>
      <c r="I35" s="8">
        <v>45819.4</v>
      </c>
      <c r="J35" s="18"/>
      <c r="K35" s="8"/>
      <c r="L35" s="8"/>
      <c r="M35" s="8"/>
      <c r="N35" s="8"/>
      <c r="O35" s="8"/>
      <c r="P35" s="28">
        <f t="shared" si="2"/>
        <v>163139.98000000001</v>
      </c>
    </row>
    <row r="36" spans="1:16" ht="14.45" customHeight="1" x14ac:dyDescent="0.25">
      <c r="A36" s="17" t="s">
        <v>44</v>
      </c>
      <c r="B36" s="24">
        <v>9387009</v>
      </c>
      <c r="C36" s="30">
        <v>13846955.199999999</v>
      </c>
      <c r="D36" s="15">
        <v>0</v>
      </c>
      <c r="E36" s="8">
        <v>711.54</v>
      </c>
      <c r="F36" s="8">
        <v>1735165.08</v>
      </c>
      <c r="G36" s="8">
        <v>457080.21</v>
      </c>
      <c r="H36" s="8">
        <v>848702.84</v>
      </c>
      <c r="I36" s="8">
        <v>1026250.97</v>
      </c>
      <c r="J36" s="18"/>
      <c r="K36" s="8"/>
      <c r="L36" s="8"/>
      <c r="M36" s="8"/>
      <c r="N36" s="8"/>
      <c r="O36" s="8"/>
      <c r="P36" s="28">
        <f t="shared" si="2"/>
        <v>4067910.6399999997</v>
      </c>
    </row>
    <row r="37" spans="1:16" s="31" customFormat="1" ht="14.45" customHeight="1" x14ac:dyDescent="0.25">
      <c r="A37" s="16" t="s">
        <v>45</v>
      </c>
      <c r="B37" s="25">
        <f>SUM(B38:B40)</f>
        <v>1269224290</v>
      </c>
      <c r="C37" s="25">
        <f>SUM(C38:C40)</f>
        <v>1187009175.52</v>
      </c>
      <c r="D37" s="25">
        <f t="shared" ref="D37:I37" si="7">SUM(D38:D40)</f>
        <v>74425214.170000002</v>
      </c>
      <c r="E37" s="25">
        <f t="shared" si="7"/>
        <v>90176682.010000005</v>
      </c>
      <c r="F37" s="25">
        <f t="shared" si="7"/>
        <v>156258730.44999999</v>
      </c>
      <c r="G37" s="25">
        <f t="shared" si="7"/>
        <v>103747936.31</v>
      </c>
      <c r="H37" s="25">
        <f t="shared" si="7"/>
        <v>74792725.170000002</v>
      </c>
      <c r="I37" s="25">
        <f t="shared" si="7"/>
        <v>136044664.57999998</v>
      </c>
      <c r="J37" s="25"/>
      <c r="K37" s="25"/>
      <c r="L37" s="25"/>
      <c r="M37" s="25"/>
      <c r="N37" s="25"/>
      <c r="O37" s="25"/>
      <c r="P37" s="25">
        <f t="shared" ref="P37" si="8">SUM(P38:P40)</f>
        <v>635445952.69000006</v>
      </c>
    </row>
    <row r="38" spans="1:16" ht="14.45" customHeight="1" x14ac:dyDescent="0.25">
      <c r="A38" s="17" t="s">
        <v>46</v>
      </c>
      <c r="B38" s="24">
        <v>316303071</v>
      </c>
      <c r="C38" s="24">
        <v>314087956.51999998</v>
      </c>
      <c r="D38" s="15">
        <v>0</v>
      </c>
      <c r="E38" s="8">
        <v>12364894.76</v>
      </c>
      <c r="F38" s="8">
        <v>41833516.280000001</v>
      </c>
      <c r="G38" s="8">
        <v>371855</v>
      </c>
      <c r="H38" s="21">
        <v>367511</v>
      </c>
      <c r="I38" s="21">
        <v>1619450.41</v>
      </c>
      <c r="J38" s="19"/>
      <c r="K38" s="8"/>
      <c r="L38" s="8"/>
      <c r="M38" s="8"/>
      <c r="N38" s="21"/>
      <c r="O38" s="8"/>
      <c r="P38" s="28">
        <f t="shared" si="2"/>
        <v>56557227.449999996</v>
      </c>
    </row>
    <row r="39" spans="1:16" ht="14.45" customHeight="1" x14ac:dyDescent="0.25">
      <c r="A39" s="17" t="s">
        <v>47</v>
      </c>
      <c r="B39" s="24">
        <v>933741451</v>
      </c>
      <c r="C39" s="24">
        <v>853741451</v>
      </c>
      <c r="D39" s="15">
        <v>74425214.170000002</v>
      </c>
      <c r="E39" s="8">
        <v>77811787.25</v>
      </c>
      <c r="F39" s="8">
        <v>114425214.17</v>
      </c>
      <c r="G39" s="8">
        <v>84584933.409999996</v>
      </c>
      <c r="H39" s="8">
        <v>74425214.170000002</v>
      </c>
      <c r="I39" s="8">
        <v>134425214.16999999</v>
      </c>
      <c r="J39" s="18"/>
      <c r="K39" s="8"/>
      <c r="L39" s="8"/>
      <c r="M39" s="8"/>
      <c r="N39" s="8"/>
      <c r="O39" s="8"/>
      <c r="P39" s="28">
        <f t="shared" si="2"/>
        <v>560097577.34000003</v>
      </c>
    </row>
    <row r="40" spans="1:16" ht="14.45" customHeight="1" x14ac:dyDescent="0.25">
      <c r="A40" s="17" t="s">
        <v>55</v>
      </c>
      <c r="B40" s="24">
        <v>19179768</v>
      </c>
      <c r="C40" s="24">
        <v>19179768</v>
      </c>
      <c r="D40" s="15">
        <v>0</v>
      </c>
      <c r="E40" s="38">
        <v>0</v>
      </c>
      <c r="F40" s="38">
        <v>0</v>
      </c>
      <c r="G40" s="38">
        <v>18791147.899999999</v>
      </c>
      <c r="H40" s="7">
        <v>0</v>
      </c>
      <c r="I40" s="7">
        <v>0</v>
      </c>
      <c r="J40" s="7"/>
      <c r="K40" s="7"/>
      <c r="L40" s="7"/>
      <c r="M40" s="7"/>
      <c r="N40" s="7"/>
      <c r="O40" s="8"/>
      <c r="P40" s="28">
        <f t="shared" si="2"/>
        <v>18791147.899999999</v>
      </c>
    </row>
    <row r="41" spans="1:16" s="31" customFormat="1" ht="14.45" customHeight="1" x14ac:dyDescent="0.25">
      <c r="A41" s="34" t="s">
        <v>56</v>
      </c>
      <c r="B41" s="25">
        <f>SUM(B42)</f>
        <v>39578460</v>
      </c>
      <c r="C41" s="25">
        <f>SUM(C42)</f>
        <v>119578460</v>
      </c>
      <c r="D41" s="25">
        <f t="shared" ref="D41:H41" si="9">SUM(D42)</f>
        <v>0</v>
      </c>
      <c r="E41" s="25">
        <f t="shared" si="9"/>
        <v>3298205</v>
      </c>
      <c r="F41" s="25">
        <f t="shared" si="9"/>
        <v>80000000</v>
      </c>
      <c r="G41" s="25">
        <f t="shared" si="9"/>
        <v>9894615</v>
      </c>
      <c r="H41" s="25">
        <f t="shared" si="9"/>
        <v>0</v>
      </c>
      <c r="I41" s="37">
        <v>0</v>
      </c>
      <c r="J41" s="37"/>
      <c r="K41" s="37"/>
      <c r="L41" s="37"/>
      <c r="M41" s="37"/>
      <c r="N41" s="37"/>
      <c r="O41" s="37"/>
      <c r="P41" s="35"/>
    </row>
    <row r="42" spans="1:16" ht="14.45" customHeight="1" x14ac:dyDescent="0.25">
      <c r="A42" s="17" t="s">
        <v>57</v>
      </c>
      <c r="B42" s="24">
        <v>39578460</v>
      </c>
      <c r="C42" s="24">
        <v>119578460</v>
      </c>
      <c r="D42" s="15">
        <v>0</v>
      </c>
      <c r="E42" s="38">
        <v>3298205</v>
      </c>
      <c r="F42" s="38">
        <v>80000000</v>
      </c>
      <c r="G42" s="39">
        <v>9894615</v>
      </c>
      <c r="H42" s="7">
        <v>0</v>
      </c>
      <c r="I42" s="7">
        <v>0</v>
      </c>
      <c r="J42" s="7"/>
      <c r="K42" s="7"/>
      <c r="L42" s="7"/>
      <c r="M42" s="7"/>
      <c r="N42" s="7"/>
      <c r="O42" s="8"/>
      <c r="P42" s="28"/>
    </row>
    <row r="43" spans="1:16" s="31" customFormat="1" ht="14.45" customHeight="1" x14ac:dyDescent="0.25">
      <c r="A43" s="16" t="s">
        <v>48</v>
      </c>
      <c r="B43" s="25">
        <f>SUM(B44:B50)</f>
        <v>72237741</v>
      </c>
      <c r="C43" s="25">
        <f>SUM(C44:C50)</f>
        <v>75131518.609999999</v>
      </c>
      <c r="D43" s="25">
        <f t="shared" ref="D43:I43" si="10">SUM(D44:D50)</f>
        <v>0</v>
      </c>
      <c r="E43" s="25">
        <f t="shared" si="10"/>
        <v>430553.73000000004</v>
      </c>
      <c r="F43" s="25">
        <f t="shared" si="10"/>
        <v>5506395.0200000005</v>
      </c>
      <c r="G43" s="25">
        <f t="shared" si="10"/>
        <v>528868.6</v>
      </c>
      <c r="H43" s="25">
        <f t="shared" si="10"/>
        <v>2348342.16</v>
      </c>
      <c r="I43" s="25">
        <f t="shared" si="10"/>
        <v>13075798.979999999</v>
      </c>
      <c r="J43" s="25"/>
      <c r="K43" s="25"/>
      <c r="L43" s="25"/>
      <c r="M43" s="25"/>
      <c r="N43" s="25"/>
      <c r="O43" s="25"/>
      <c r="P43" s="25">
        <f t="shared" ref="P43" si="11">SUM(P44:P52)</f>
        <v>20189118.509999998</v>
      </c>
    </row>
    <row r="44" spans="1:16" ht="14.25" customHeight="1" x14ac:dyDescent="0.25">
      <c r="A44" s="17" t="s">
        <v>49</v>
      </c>
      <c r="B44" s="24">
        <v>15049250</v>
      </c>
      <c r="C44" s="30">
        <v>31183408.649999999</v>
      </c>
      <c r="D44" s="15">
        <v>0</v>
      </c>
      <c r="E44" s="8">
        <v>343315.15</v>
      </c>
      <c r="F44" s="8">
        <v>5203162.55</v>
      </c>
      <c r="G44" s="8">
        <v>341322.41</v>
      </c>
      <c r="H44" s="8">
        <v>610380.38</v>
      </c>
      <c r="I44" s="8">
        <v>10486101.859999999</v>
      </c>
      <c r="J44" s="18"/>
      <c r="K44" s="8"/>
      <c r="L44" s="8"/>
      <c r="M44" s="8"/>
      <c r="N44" s="8"/>
      <c r="O44" s="8"/>
      <c r="P44" s="28">
        <f t="shared" si="2"/>
        <v>16984282.350000001</v>
      </c>
    </row>
    <row r="45" spans="1:16" ht="14.45" customHeight="1" x14ac:dyDescent="0.25">
      <c r="A45" s="17" t="s">
        <v>50</v>
      </c>
      <c r="B45" s="24">
        <v>860000</v>
      </c>
      <c r="C45" s="30">
        <v>1362671.6</v>
      </c>
      <c r="D45" s="15">
        <v>0</v>
      </c>
      <c r="E45" s="8">
        <v>49088</v>
      </c>
      <c r="F45" s="8">
        <v>291856.61</v>
      </c>
      <c r="G45" s="8">
        <v>0</v>
      </c>
      <c r="H45" s="8">
        <v>651614.87</v>
      </c>
      <c r="I45" s="8">
        <v>140774</v>
      </c>
      <c r="J45" s="19"/>
      <c r="K45" s="8"/>
      <c r="L45" s="8"/>
      <c r="M45" s="8"/>
      <c r="N45" s="8"/>
      <c r="O45" s="8"/>
      <c r="P45" s="28">
        <f t="shared" si="2"/>
        <v>1133333.48</v>
      </c>
    </row>
    <row r="46" spans="1:16" ht="14.45" customHeight="1" x14ac:dyDescent="0.25">
      <c r="A46" s="17" t="s">
        <v>51</v>
      </c>
      <c r="B46" s="24">
        <v>0</v>
      </c>
      <c r="C46" s="30">
        <v>60341.99</v>
      </c>
      <c r="D46" s="15">
        <v>0</v>
      </c>
      <c r="E46" s="8">
        <v>38150.58</v>
      </c>
      <c r="F46" s="8">
        <v>0</v>
      </c>
      <c r="G46" s="8">
        <v>12862</v>
      </c>
      <c r="H46" s="8">
        <v>0</v>
      </c>
      <c r="I46" s="8">
        <v>0</v>
      </c>
      <c r="J46" s="19"/>
      <c r="K46" s="8"/>
      <c r="L46" s="8"/>
      <c r="M46" s="8"/>
      <c r="N46" s="8"/>
      <c r="O46" s="8"/>
      <c r="P46" s="28">
        <f t="shared" si="2"/>
        <v>51012.58</v>
      </c>
    </row>
    <row r="47" spans="1:16" ht="14.45" customHeight="1" x14ac:dyDescent="0.25">
      <c r="A47" s="17" t="s">
        <v>52</v>
      </c>
      <c r="B47" s="24">
        <v>51778491</v>
      </c>
      <c r="C47" s="30">
        <v>32238691</v>
      </c>
      <c r="D47" s="15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9"/>
      <c r="K47" s="8"/>
      <c r="L47" s="8"/>
      <c r="M47" s="8"/>
      <c r="N47" s="8"/>
      <c r="O47" s="8"/>
      <c r="P47" s="28">
        <f t="shared" si="2"/>
        <v>0</v>
      </c>
    </row>
    <row r="48" spans="1:16" ht="14.45" customHeight="1" x14ac:dyDescent="0.25">
      <c r="A48" s="17" t="s">
        <v>53</v>
      </c>
      <c r="B48" s="24">
        <v>4550000</v>
      </c>
      <c r="C48" s="30">
        <v>6232610.9699999997</v>
      </c>
      <c r="D48" s="15">
        <v>0</v>
      </c>
      <c r="E48" s="8">
        <v>0</v>
      </c>
      <c r="F48" s="8">
        <v>11375.86</v>
      </c>
      <c r="G48" s="8">
        <v>174684.19</v>
      </c>
      <c r="H48" s="8">
        <v>75806.929999999993</v>
      </c>
      <c r="I48" s="8">
        <v>484319.2</v>
      </c>
      <c r="J48" s="19"/>
      <c r="K48" s="8"/>
      <c r="L48" s="8"/>
      <c r="M48" s="8"/>
      <c r="N48" s="8"/>
      <c r="O48" s="8"/>
      <c r="P48" s="28">
        <f t="shared" si="2"/>
        <v>746186.17999999993</v>
      </c>
    </row>
    <row r="49" spans="1:16" x14ac:dyDescent="0.25">
      <c r="A49" s="17" t="s">
        <v>54</v>
      </c>
      <c r="B49" s="24">
        <v>0</v>
      </c>
      <c r="C49" s="30">
        <v>1862859.92</v>
      </c>
      <c r="D49" s="15">
        <v>0</v>
      </c>
      <c r="E49" s="8">
        <v>0</v>
      </c>
      <c r="F49" s="8">
        <v>0</v>
      </c>
      <c r="G49" s="8">
        <v>0</v>
      </c>
      <c r="H49" s="8">
        <v>0</v>
      </c>
      <c r="I49" s="8">
        <v>1274303.92</v>
      </c>
      <c r="J49" s="18"/>
      <c r="K49" s="8"/>
      <c r="L49" s="8"/>
      <c r="M49" s="8"/>
      <c r="N49" s="8"/>
      <c r="O49" s="8"/>
      <c r="P49" s="28">
        <f t="shared" si="2"/>
        <v>1274303.92</v>
      </c>
    </row>
    <row r="50" spans="1:16" x14ac:dyDescent="0.25">
      <c r="A50" s="17" t="s">
        <v>60</v>
      </c>
      <c r="B50" s="24"/>
      <c r="C50" s="30">
        <v>2190934.48</v>
      </c>
      <c r="D50" s="15">
        <v>0</v>
      </c>
      <c r="E50" s="8">
        <v>0</v>
      </c>
      <c r="F50" s="8">
        <v>0</v>
      </c>
      <c r="G50" s="8">
        <v>0</v>
      </c>
      <c r="H50" s="8">
        <v>1010539.98</v>
      </c>
      <c r="I50" s="8">
        <v>690300</v>
      </c>
      <c r="J50" s="18"/>
      <c r="K50" s="8"/>
      <c r="L50" s="8"/>
      <c r="M50" s="8"/>
      <c r="N50" s="8"/>
      <c r="O50" s="8"/>
      <c r="P50" s="28"/>
    </row>
    <row r="51" spans="1:16" s="31" customFormat="1" x14ac:dyDescent="0.25">
      <c r="A51" s="36" t="s">
        <v>58</v>
      </c>
      <c r="B51" s="25">
        <f>SUM(B52)</f>
        <v>2884525</v>
      </c>
      <c r="C51" s="25">
        <f>SUM(C52)</f>
        <v>2884525</v>
      </c>
      <c r="D51" s="25">
        <f t="shared" ref="D51:I51" si="12">SUM(D52)</f>
        <v>0</v>
      </c>
      <c r="E51" s="25">
        <f t="shared" si="12"/>
        <v>0</v>
      </c>
      <c r="F51" s="25">
        <f t="shared" si="12"/>
        <v>0</v>
      </c>
      <c r="G51" s="25">
        <f t="shared" si="12"/>
        <v>0</v>
      </c>
      <c r="H51" s="25">
        <f t="shared" si="12"/>
        <v>0</v>
      </c>
      <c r="I51" s="25">
        <f t="shared" si="12"/>
        <v>0</v>
      </c>
      <c r="J51" s="35"/>
      <c r="K51" s="37"/>
      <c r="L51" s="37"/>
      <c r="M51" s="37"/>
      <c r="N51" s="37"/>
      <c r="O51" s="37"/>
      <c r="P51" s="35"/>
    </row>
    <row r="52" spans="1:16" ht="14.45" customHeight="1" x14ac:dyDescent="0.25">
      <c r="A52" s="17" t="s">
        <v>59</v>
      </c>
      <c r="B52" s="24">
        <v>2884525</v>
      </c>
      <c r="C52" s="30">
        <v>2884525</v>
      </c>
      <c r="D52" s="15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9"/>
      <c r="K52" s="8"/>
      <c r="L52" s="8"/>
      <c r="M52" s="8"/>
      <c r="N52" s="8"/>
      <c r="O52" s="8"/>
      <c r="P52" s="28"/>
    </row>
    <row r="53" spans="1:16" s="4" customFormat="1" ht="14.45" customHeight="1" x14ac:dyDescent="0.25">
      <c r="A53" s="9" t="s">
        <v>0</v>
      </c>
      <c r="B53" s="10">
        <f>B14+B19+B29+B37+B41+B43+B51</f>
        <v>2838762408</v>
      </c>
      <c r="C53" s="10">
        <f t="shared" ref="C53:I53" si="13">C14+C19+C29+C37+C41+C43+C51</f>
        <v>2864033902.6300001</v>
      </c>
      <c r="D53" s="10">
        <f t="shared" si="13"/>
        <v>144979158.31999999</v>
      </c>
      <c r="E53" s="10">
        <f t="shared" si="13"/>
        <v>188392077.21000001</v>
      </c>
      <c r="F53" s="10">
        <f t="shared" si="13"/>
        <v>321126080.67999995</v>
      </c>
      <c r="G53" s="10">
        <f t="shared" si="13"/>
        <v>191948642.62</v>
      </c>
      <c r="H53" s="10">
        <f t="shared" si="13"/>
        <v>181672491.5</v>
      </c>
      <c r="I53" s="10">
        <f t="shared" si="13"/>
        <v>256907801.64999998</v>
      </c>
      <c r="J53" s="10">
        <f>J14+J19+J29+J37+J43</f>
        <v>0</v>
      </c>
      <c r="K53" s="10">
        <f>K14+K19+K29+K37+K43</f>
        <v>0</v>
      </c>
      <c r="L53" s="10">
        <f>L14+L19+L29+L37+L43</f>
        <v>0</v>
      </c>
      <c r="M53" s="10">
        <f t="shared" ref="M53:O53" si="14">M14+M19+M29+M37+M43</f>
        <v>0</v>
      </c>
      <c r="N53" s="10">
        <f t="shared" si="14"/>
        <v>0</v>
      </c>
      <c r="O53" s="10">
        <f t="shared" si="14"/>
        <v>0</v>
      </c>
      <c r="P53" s="13">
        <f t="shared" ref="P53" si="15">SUM(D53:O53)</f>
        <v>1285026251.98</v>
      </c>
    </row>
    <row r="54" spans="1:16" x14ac:dyDescent="0.25">
      <c r="B54" s="5"/>
      <c r="C54" s="2"/>
    </row>
    <row r="55" spans="1:16" x14ac:dyDescent="0.25">
      <c r="D55" s="40"/>
      <c r="E55" s="40"/>
      <c r="F55" s="40"/>
    </row>
    <row r="56" spans="1:16" x14ac:dyDescent="0.25">
      <c r="A56" s="48"/>
      <c r="B56" s="48"/>
      <c r="C56" s="48"/>
      <c r="D56" s="48"/>
      <c r="E56" s="48"/>
      <c r="F56" s="48"/>
      <c r="G56" s="48"/>
      <c r="H56" s="1"/>
    </row>
    <row r="57" spans="1:16" x14ac:dyDescent="0.25">
      <c r="A57" s="47"/>
      <c r="B57" s="47"/>
      <c r="C57" s="47"/>
      <c r="D57" s="47"/>
      <c r="E57" s="47"/>
      <c r="F57" s="47"/>
      <c r="G57" s="47"/>
      <c r="H57" s="1"/>
    </row>
    <row r="58" spans="1:16" x14ac:dyDescent="0.25">
      <c r="A58" s="48"/>
      <c r="B58" s="48"/>
      <c r="C58" s="48"/>
      <c r="D58" s="48"/>
      <c r="E58" s="48"/>
      <c r="F58" s="48"/>
      <c r="G58" s="48"/>
      <c r="H58" s="48"/>
      <c r="I58" s="48"/>
    </row>
    <row r="59" spans="1:16" x14ac:dyDescent="0.25">
      <c r="D59" s="49"/>
      <c r="E59" s="49"/>
      <c r="F59" s="49"/>
      <c r="G59" s="1"/>
      <c r="H59" s="1"/>
    </row>
    <row r="60" spans="1:16" x14ac:dyDescent="0.25">
      <c r="D60" s="1"/>
      <c r="E60" s="1"/>
      <c r="F60" s="1"/>
      <c r="G60" s="1"/>
      <c r="H60" s="1"/>
    </row>
    <row r="61" spans="1:16" x14ac:dyDescent="0.25">
      <c r="D61" s="1"/>
      <c r="E61" s="1"/>
      <c r="F61" s="1"/>
      <c r="G61" s="1"/>
      <c r="H61" s="1"/>
    </row>
    <row r="62" spans="1:16" x14ac:dyDescent="0.25">
      <c r="D62" s="1"/>
      <c r="E62" s="1"/>
      <c r="F62" s="1"/>
      <c r="G62" s="1"/>
      <c r="H62" s="1"/>
    </row>
    <row r="63" spans="1:16" x14ac:dyDescent="0.25">
      <c r="D63" s="1"/>
      <c r="E63" s="1"/>
      <c r="F63" s="1"/>
      <c r="G63" s="1"/>
      <c r="H63" s="1"/>
    </row>
    <row r="67" spans="1:9" ht="30.75" customHeight="1" x14ac:dyDescent="0.25">
      <c r="A67" s="48" t="s">
        <v>17</v>
      </c>
      <c r="B67" s="48"/>
      <c r="C67" s="48"/>
      <c r="D67" s="48"/>
      <c r="E67" s="48"/>
      <c r="F67" s="48"/>
      <c r="G67" s="48"/>
    </row>
    <row r="68" spans="1:9" ht="30.75" customHeight="1" x14ac:dyDescent="0.25">
      <c r="A68" s="47" t="s">
        <v>18</v>
      </c>
      <c r="B68" s="47"/>
      <c r="C68" s="47"/>
      <c r="D68" s="47"/>
      <c r="E68" s="47"/>
      <c r="F68" s="47"/>
      <c r="G68" s="47"/>
    </row>
    <row r="69" spans="1:9" ht="30.75" customHeight="1" x14ac:dyDescent="0.25">
      <c r="A69" s="48" t="s">
        <v>19</v>
      </c>
      <c r="B69" s="48"/>
      <c r="C69" s="48"/>
      <c r="D69" s="48"/>
      <c r="E69" s="48"/>
      <c r="F69" s="48"/>
      <c r="G69" s="48"/>
      <c r="H69" s="48"/>
      <c r="I69" s="48"/>
    </row>
  </sheetData>
  <mergeCells count="15">
    <mergeCell ref="A68:G68"/>
    <mergeCell ref="A69:I69"/>
    <mergeCell ref="A56:G56"/>
    <mergeCell ref="A57:G57"/>
    <mergeCell ref="A58:I58"/>
    <mergeCell ref="D59:F59"/>
    <mergeCell ref="A67:G67"/>
    <mergeCell ref="D55:F55"/>
    <mergeCell ref="A8:P8"/>
    <mergeCell ref="A11:A12"/>
    <mergeCell ref="B11:B12"/>
    <mergeCell ref="C11:C12"/>
    <mergeCell ref="A9:P9"/>
    <mergeCell ref="A10:P10"/>
    <mergeCell ref="D11:P11"/>
  </mergeCells>
  <printOptions horizontalCentered="1"/>
  <pageMargins left="0" right="0" top="0.19685039370078741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2024-07-10T14:46:42Z</cp:lastPrinted>
  <dcterms:created xsi:type="dcterms:W3CDTF">2021-07-29T18:58:50Z</dcterms:created>
  <dcterms:modified xsi:type="dcterms:W3CDTF">2024-07-10T15:48:13Z</dcterms:modified>
</cp:coreProperties>
</file>